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<sst xmlns="http://schemas.openxmlformats.org/spreadsheetml/2006/main" count="14" uniqueCount="13">
  <si>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Implemented by Anthony Shao, Microcosm. Contact: bookproject@smad.com</t>
  </si>
  <si>
    <t>See text for discussion.</t>
  </si>
  <si>
    <t>User Inputs in Orange</t>
  </si>
  <si>
    <t>Constant and Conversion Factors</t>
  </si>
  <si>
    <t>Gravity</t>
  </si>
  <si>
    <r>
      <t>km/s</t>
    </r>
    <r>
      <rPr>
        <vertAlign val="superscript"/>
        <sz val="10"/>
        <rFont val="Arial"/>
        <family val="2"/>
      </rPr>
      <t>2</t>
    </r>
  </si>
  <si>
    <r>
      <t>Δ</t>
    </r>
    <r>
      <rPr>
        <b/>
        <i/>
        <sz val="10"/>
        <rFont val="Arial"/>
        <family val="2"/>
      </rPr>
      <t>V</t>
    </r>
    <r>
      <rPr>
        <b/>
        <sz val="10"/>
        <rFont val="Arial"/>
        <family val="2"/>
      </rPr>
      <t xml:space="preserve"> (km/s)</t>
    </r>
  </si>
  <si>
    <r>
      <t xml:space="preserve">Specific Impulse, </t>
    </r>
    <r>
      <rPr>
        <b/>
        <i/>
        <sz val="10"/>
        <rFont val="Arial"/>
        <family val="2"/>
      </rPr>
      <t>I</t>
    </r>
    <r>
      <rPr>
        <b/>
        <i/>
        <vertAlign val="subscript"/>
        <sz val="10"/>
        <rFont val="Arial"/>
        <family val="2"/>
      </rPr>
      <t>sp</t>
    </r>
    <r>
      <rPr>
        <b/>
        <sz val="10"/>
        <rFont val="Arial"/>
        <family val="2"/>
      </rPr>
      <t xml:space="preserve"> (s)</t>
    </r>
  </si>
  <si>
    <r>
      <t>M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/M</t>
    </r>
    <r>
      <rPr>
        <b/>
        <i/>
        <vertAlign val="subscript"/>
        <sz val="10"/>
        <rFont val="Arial"/>
        <family val="2"/>
      </rPr>
      <t>f</t>
    </r>
  </si>
  <si>
    <r>
      <t xml:space="preserve">Initial 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/M</t>
    </r>
    <r>
      <rPr>
        <b/>
        <i/>
        <vertAlign val="subscript"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 xml:space="preserve"> </t>
    </r>
  </si>
  <si>
    <r>
      <t xml:space="preserve">Final 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/M</t>
    </r>
    <r>
      <rPr>
        <b/>
        <i/>
        <vertAlign val="subscript"/>
        <sz val="10"/>
        <rFont val="Arial"/>
        <family val="2"/>
      </rPr>
      <t xml:space="preserve">f </t>
    </r>
  </si>
  <si>
    <r>
      <t xml:space="preserve">Figure 18-3. Delta </t>
    </r>
    <r>
      <rPr>
        <b/>
        <i/>
        <sz val="10"/>
        <rFont val="Arial"/>
        <family val="2"/>
      </rPr>
      <t>V</t>
    </r>
    <r>
      <rPr>
        <b/>
        <sz val="10"/>
        <rFont val="Arial"/>
        <family val="2"/>
      </rPr>
      <t xml:space="preserve"> as a Function of 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/M</t>
    </r>
    <r>
      <rPr>
        <b/>
        <i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I</t>
    </r>
    <r>
      <rPr>
        <b/>
        <i/>
        <vertAlign val="subscript"/>
        <sz val="10"/>
        <rFont val="Arial"/>
        <family val="2"/>
      </rPr>
      <t>sp</t>
    </r>
  </si>
  <si>
    <t>Version 1. August 1, 2011. copyright, 2011, Microcosm,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</si>
</sst>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Geneva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1.5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i/>
      <vertAlign val="subscript"/>
      <sz val="11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2" fontId="0" fillId="4" borderId="10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1" fillId="3" borderId="11" xfId="0" applyNumberFormat="1" applyFont="1" applyFill="1" applyBorder="1" applyAlignment="1">
      <alignment wrapText="1"/>
    </xf>
    <xf numFmtId="0" fontId="0" fillId="3" borderId="1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0" xfId="0" applyFont="1" applyAlignment="1">
      <alignment/>
    </xf>
    <xf numFmtId="165" fontId="0" fillId="4" borderId="13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165" fontId="0" fillId="4" borderId="15" xfId="0" applyNumberForma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 wrapText="1"/>
    </xf>
    <xf numFmtId="0" fontId="3" fillId="4" borderId="17" xfId="20" applyFont="1" applyFill="1" applyBorder="1" applyAlignment="1">
      <alignment horizontal="center" vertical="center" wrapText="1"/>
      <protection/>
    </xf>
    <xf numFmtId="0" fontId="3" fillId="4" borderId="18" xfId="20" applyFont="1" applyFill="1" applyBorder="1" applyAlignment="1">
      <alignment horizontal="center" vertical="center" wrapText="1"/>
      <protection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Δ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as a Function of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M</a:t>
            </a:r>
            <a:r>
              <a:rPr lang="en-US" cap="none" sz="1200" b="1" i="1" u="none" baseline="-2500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/M</a:t>
            </a:r>
            <a:r>
              <a:rPr lang="en-US" cap="none" sz="1200" b="1" i="1" u="none" baseline="-25000">
                <a:latin typeface="Arial"/>
                <a:ea typeface="Arial"/>
                <a:cs typeface="Arial"/>
              </a:rPr>
              <a:t>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I</a:t>
            </a:r>
            <a:r>
              <a:rPr lang="en-US" cap="none" sz="1200" b="1" i="1" u="none" baseline="-25000">
                <a:latin typeface="Arial"/>
                <a:ea typeface="Arial"/>
                <a:cs typeface="Arial"/>
              </a:rPr>
              <a:t>sp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2"/>
          <c:w val="0.82175"/>
          <c:h val="0.794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Calc'!$K$10</c:f>
              <c:strCache>
                <c:ptCount val="1"/>
                <c:pt idx="0">
                  <c:v>450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Calc'!$J$11:$J$51</c:f>
              <c:numCache/>
            </c:numRef>
          </c:xVal>
          <c:yVal>
            <c:numRef>
              <c:f>'Live Calc'!$K$11:$K$51</c:f>
              <c:numCache/>
            </c:numRef>
          </c:yVal>
          <c:smooth val="1"/>
        </c:ser>
        <c:ser>
          <c:idx val="1"/>
          <c:order val="1"/>
          <c:tx>
            <c:strRef>
              <c:f>'Live Calc'!$L$10</c:f>
              <c:strCache>
                <c:ptCount val="1"/>
                <c:pt idx="0">
                  <c:v>300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Calc'!$J$11:$J$51</c:f>
              <c:numCache/>
            </c:numRef>
          </c:xVal>
          <c:yVal>
            <c:numRef>
              <c:f>'Live Calc'!$L$11:$L$51</c:f>
              <c:numCache/>
            </c:numRef>
          </c:yVal>
          <c:smooth val="1"/>
        </c:ser>
        <c:ser>
          <c:idx val="2"/>
          <c:order val="2"/>
          <c:tx>
            <c:strRef>
              <c:f>'Live Calc'!$M$10</c:f>
              <c:strCache>
                <c:ptCount val="1"/>
                <c:pt idx="0">
                  <c:v>230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Calc'!$J$11:$J$51</c:f>
              <c:numCache/>
            </c:numRef>
          </c:xVal>
          <c:yVal>
            <c:numRef>
              <c:f>'Live Calc'!$M$11:$M$51</c:f>
              <c:numCache/>
            </c:numRef>
          </c:yVal>
          <c:smooth val="1"/>
        </c:ser>
        <c:ser>
          <c:idx val="3"/>
          <c:order val="3"/>
          <c:tx>
            <c:strRef>
              <c:f>'Live Calc'!$N$10</c:f>
              <c:strCache>
                <c:ptCount val="1"/>
                <c:pt idx="0">
                  <c:v>70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Calc'!$J$11:$J$51</c:f>
              <c:numCache/>
            </c:numRef>
          </c:xVal>
          <c:yVal>
            <c:numRef>
              <c:f>'Live Calc'!$N$11:$N$51</c:f>
              <c:numCache/>
            </c:numRef>
          </c:yVal>
          <c:smooth val="1"/>
        </c:ser>
        <c:axId val="58719673"/>
        <c:axId val="58715010"/>
      </c:scatterChart>
      <c:valAx>
        <c:axId val="5871967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50" b="1" i="1" u="none" baseline="-2500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150" b="1" i="1" u="none" baseline="-25000"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15010"/>
        <c:crosses val="autoZero"/>
        <c:crossBetween val="midCat"/>
        <c:dispUnits/>
      </c:valAx>
      <c:valAx>
        <c:axId val="587150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Δ</a:t>
                </a: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(km/s)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1967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2335"/>
          <c:w val="0.08775"/>
          <c:h val="0.61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</cdr:x>
      <cdr:y>0.154</cdr:y>
    </cdr:from>
    <cdr:to>
      <cdr:x>0.997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5514975" y="695325"/>
          <a:ext cx="733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1" u="none" baseline="0">
              <a:latin typeface="Arial"/>
              <a:ea typeface="Arial"/>
              <a:cs typeface="Arial"/>
            </a:rPr>
            <a:t>Isp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 (s)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7</xdr:col>
      <xdr:colOff>781050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590800"/>
        <a:ext cx="6276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8.7109375" style="0" customWidth="1"/>
    <col min="3" max="8" width="11.8515625" style="0" customWidth="1"/>
    <col min="9" max="9" width="3.8515625" style="0" customWidth="1"/>
    <col min="10" max="14" width="11.8515625" style="0" customWidth="1"/>
  </cols>
  <sheetData>
    <row r="1" spans="1:12" ht="14.25">
      <c r="A1" s="1" t="s">
        <v>11</v>
      </c>
      <c r="J1" s="35" t="s">
        <v>3</v>
      </c>
      <c r="K1" s="36"/>
      <c r="L1" s="37"/>
    </row>
    <row r="2" spans="1:12" ht="15" thickBot="1">
      <c r="A2" t="s">
        <v>0</v>
      </c>
      <c r="J2" s="9" t="s">
        <v>4</v>
      </c>
      <c r="K2" s="10">
        <v>0.00980665</v>
      </c>
      <c r="L2" s="11" t="s">
        <v>5</v>
      </c>
    </row>
    <row r="3" ht="12.75">
      <c r="A3" t="s">
        <v>12</v>
      </c>
    </row>
    <row r="4" ht="12.75">
      <c r="A4" s="2" t="s">
        <v>1</v>
      </c>
    </row>
    <row r="5" ht="13.5" thickBot="1"/>
    <row r="6" spans="1:2" ht="12.75" customHeight="1" thickBot="1">
      <c r="A6" s="25" t="s">
        <v>2</v>
      </c>
      <c r="B6" s="26"/>
    </row>
    <row r="7" ht="13.5" thickBot="1"/>
    <row r="8" spans="1:14" ht="15" thickBot="1">
      <c r="A8" s="12" t="s">
        <v>9</v>
      </c>
      <c r="B8" s="14">
        <v>0</v>
      </c>
      <c r="C8" s="20">
        <f>IF(B8&lt;0,"Note: You cannot have a negative mass fraction","")</f>
      </c>
      <c r="J8" s="27" t="s">
        <v>6</v>
      </c>
      <c r="K8" s="28"/>
      <c r="L8" s="28"/>
      <c r="M8" s="28"/>
      <c r="N8" s="29"/>
    </row>
    <row r="9" spans="1:14" ht="15" thickBot="1">
      <c r="A9" s="13" t="s">
        <v>10</v>
      </c>
      <c r="B9" s="15">
        <v>10</v>
      </c>
      <c r="C9" s="20">
        <f>IF(B9&lt;0,"Note: You cannot have a negative mass fraction","")</f>
      </c>
      <c r="J9" s="33" t="s">
        <v>8</v>
      </c>
      <c r="K9" s="30" t="s">
        <v>7</v>
      </c>
      <c r="L9" s="31"/>
      <c r="M9" s="31"/>
      <c r="N9" s="32"/>
    </row>
    <row r="10" spans="3:14" ht="13.5" thickBot="1">
      <c r="C10" s="20"/>
      <c r="J10" s="34"/>
      <c r="K10" s="18">
        <f>B11</f>
        <v>450</v>
      </c>
      <c r="L10" s="18">
        <f>B12</f>
        <v>300</v>
      </c>
      <c r="M10" s="18">
        <v>230</v>
      </c>
      <c r="N10" s="19">
        <f>B14</f>
        <v>70</v>
      </c>
    </row>
    <row r="11" spans="1:14" ht="12.75" customHeight="1">
      <c r="A11" s="17"/>
      <c r="B11" s="21">
        <v>450</v>
      </c>
      <c r="C11" s="20">
        <f>IF(B11&lt;0,"Note: You cannot have a negative specific impulse","")</f>
      </c>
      <c r="J11" s="3">
        <f>B8</f>
        <v>0</v>
      </c>
      <c r="K11" s="5">
        <f aca="true" t="shared" si="0" ref="K11:N30">K$10*$K$2*LN($J11+1)</f>
        <v>0</v>
      </c>
      <c r="L11" s="5">
        <f t="shared" si="0"/>
        <v>0</v>
      </c>
      <c r="M11" s="5">
        <f t="shared" si="0"/>
        <v>0</v>
      </c>
      <c r="N11" s="6">
        <f t="shared" si="0"/>
        <v>0</v>
      </c>
    </row>
    <row r="12" spans="1:14" ht="13.5" customHeight="1">
      <c r="A12" s="24" t="s">
        <v>7</v>
      </c>
      <c r="B12" s="22">
        <v>300</v>
      </c>
      <c r="C12" s="20">
        <f>IF(B12&lt;0,"Note: You cannot have a negative specific impulse","")</f>
      </c>
      <c r="J12" s="3">
        <f>J11+($B$9-$B$8)/40</f>
        <v>0.25</v>
      </c>
      <c r="K12" s="5">
        <f t="shared" si="0"/>
        <v>0.9847308183729727</v>
      </c>
      <c r="L12" s="5">
        <f t="shared" si="0"/>
        <v>0.6564872122486486</v>
      </c>
      <c r="M12" s="5">
        <f t="shared" si="0"/>
        <v>0.503306862723964</v>
      </c>
      <c r="N12" s="6">
        <f t="shared" si="0"/>
        <v>0.15318034952468465</v>
      </c>
    </row>
    <row r="13" spans="1:14" ht="12.75">
      <c r="A13" s="24"/>
      <c r="B13" s="22">
        <f>M10</f>
        <v>230</v>
      </c>
      <c r="C13" s="20">
        <f>IF(B13&lt;0,"Note: You cannot have a negative specific impulse","")</f>
      </c>
      <c r="J13" s="3">
        <f aca="true" t="shared" si="1" ref="J13:J51">J12+($B$9-$B$8)/40</f>
        <v>0.5</v>
      </c>
      <c r="K13" s="5">
        <f t="shared" si="0"/>
        <v>1.7893144810930184</v>
      </c>
      <c r="L13" s="5">
        <f t="shared" si="0"/>
        <v>1.192876320728679</v>
      </c>
      <c r="M13" s="5">
        <f t="shared" si="0"/>
        <v>0.914538512558654</v>
      </c>
      <c r="N13" s="6">
        <f t="shared" si="0"/>
        <v>0.2783378081700251</v>
      </c>
    </row>
    <row r="14" spans="1:14" ht="13.5" thickBot="1">
      <c r="A14" s="16"/>
      <c r="B14" s="23">
        <v>70</v>
      </c>
      <c r="C14" s="20">
        <f>IF(B14&lt;0,"Note: You cannot have a negative specific impulse","")</f>
      </c>
      <c r="J14" s="3">
        <f t="shared" si="1"/>
        <v>0.75</v>
      </c>
      <c r="K14" s="5">
        <f t="shared" si="0"/>
        <v>2.4695802750406104</v>
      </c>
      <c r="L14" s="5">
        <f t="shared" si="0"/>
        <v>1.6463868500270737</v>
      </c>
      <c r="M14" s="5">
        <f t="shared" si="0"/>
        <v>1.26222991835409</v>
      </c>
      <c r="N14" s="6">
        <f t="shared" si="0"/>
        <v>0.38415693167298387</v>
      </c>
    </row>
    <row r="15" spans="10:14" ht="12.75">
      <c r="J15" s="3">
        <f t="shared" si="1"/>
        <v>1</v>
      </c>
      <c r="K15" s="5">
        <f t="shared" si="0"/>
        <v>3.058853309207184</v>
      </c>
      <c r="L15" s="5">
        <f t="shared" si="0"/>
        <v>2.039235539471456</v>
      </c>
      <c r="M15" s="5">
        <f t="shared" si="0"/>
        <v>1.5634139135947833</v>
      </c>
      <c r="N15" s="6">
        <f t="shared" si="0"/>
        <v>0.4758216258766731</v>
      </c>
    </row>
    <row r="16" spans="10:14" ht="12.75">
      <c r="J16" s="3">
        <f t="shared" si="1"/>
        <v>1.25</v>
      </c>
      <c r="K16" s="5">
        <f t="shared" si="0"/>
        <v>3.5786289621860368</v>
      </c>
      <c r="L16" s="5">
        <f t="shared" si="0"/>
        <v>2.385752641457358</v>
      </c>
      <c r="M16" s="5">
        <f t="shared" si="0"/>
        <v>1.829077025117308</v>
      </c>
      <c r="N16" s="6">
        <f t="shared" si="0"/>
        <v>0.5566756163400502</v>
      </c>
    </row>
    <row r="17" spans="10:14" ht="12.75">
      <c r="J17" s="3">
        <f t="shared" si="1"/>
        <v>1.5</v>
      </c>
      <c r="K17" s="5">
        <f t="shared" si="0"/>
        <v>4.043584127580157</v>
      </c>
      <c r="L17" s="5">
        <f t="shared" si="0"/>
        <v>2.695722751720105</v>
      </c>
      <c r="M17" s="5">
        <f t="shared" si="0"/>
        <v>2.066720776318747</v>
      </c>
      <c r="N17" s="6">
        <f t="shared" si="0"/>
        <v>0.6290019754013578</v>
      </c>
    </row>
    <row r="18" spans="10:14" ht="12.75">
      <c r="J18" s="3">
        <f t="shared" si="1"/>
        <v>1.75</v>
      </c>
      <c r="K18" s="5">
        <f t="shared" si="0"/>
        <v>4.464187236230294</v>
      </c>
      <c r="L18" s="5">
        <f t="shared" si="0"/>
        <v>2.9761248241535294</v>
      </c>
      <c r="M18" s="5">
        <f t="shared" si="0"/>
        <v>2.281695698517706</v>
      </c>
      <c r="N18" s="6">
        <f t="shared" si="0"/>
        <v>0.6944291256358235</v>
      </c>
    </row>
    <row r="19" spans="10:14" ht="12.75">
      <c r="J19" s="3">
        <f t="shared" si="1"/>
        <v>2</v>
      </c>
      <c r="K19" s="5">
        <f t="shared" si="0"/>
        <v>4.848167790300203</v>
      </c>
      <c r="L19" s="5">
        <f t="shared" si="0"/>
        <v>3.2321118602001357</v>
      </c>
      <c r="M19" s="5">
        <f t="shared" si="0"/>
        <v>2.4779524261534376</v>
      </c>
      <c r="N19" s="6">
        <f t="shared" si="0"/>
        <v>0.7541594340466983</v>
      </c>
    </row>
    <row r="20" spans="10:14" ht="12.75">
      <c r="J20" s="3">
        <f t="shared" si="1"/>
        <v>2.25</v>
      </c>
      <c r="K20" s="5">
        <f t="shared" si="0"/>
        <v>5.201395658943212</v>
      </c>
      <c r="L20" s="5">
        <f t="shared" si="0"/>
        <v>3.4675971059621413</v>
      </c>
      <c r="M20" s="5">
        <f t="shared" si="0"/>
        <v>2.658491114570975</v>
      </c>
      <c r="N20" s="6">
        <f t="shared" si="0"/>
        <v>0.8091059913911662</v>
      </c>
    </row>
    <row r="21" spans="10:14" ht="12.75">
      <c r="J21" s="3">
        <f t="shared" si="1"/>
        <v>2.5</v>
      </c>
      <c r="K21" s="5">
        <f t="shared" si="0"/>
        <v>5.528433584247795</v>
      </c>
      <c r="L21" s="5">
        <f t="shared" si="0"/>
        <v>3.6856223894985303</v>
      </c>
      <c r="M21" s="5">
        <f t="shared" si="0"/>
        <v>2.8256438319488737</v>
      </c>
      <c r="N21" s="6">
        <f t="shared" si="0"/>
        <v>0.859978557549657</v>
      </c>
    </row>
    <row r="22" spans="10:14" ht="12.75">
      <c r="J22" s="3">
        <f t="shared" si="1"/>
        <v>2.75</v>
      </c>
      <c r="K22" s="5">
        <f t="shared" si="0"/>
        <v>5.832898608673176</v>
      </c>
      <c r="L22" s="5">
        <f t="shared" si="0"/>
        <v>3.888599072448784</v>
      </c>
      <c r="M22" s="5">
        <f t="shared" si="0"/>
        <v>2.981259288877401</v>
      </c>
      <c r="N22" s="6">
        <f t="shared" si="0"/>
        <v>0.9073397835713829</v>
      </c>
    </row>
    <row r="23" spans="10:14" ht="12.75">
      <c r="J23" s="3">
        <f t="shared" si="1"/>
        <v>3</v>
      </c>
      <c r="K23" s="5">
        <f t="shared" si="0"/>
        <v>6.117706618414368</v>
      </c>
      <c r="L23" s="5">
        <f t="shared" si="0"/>
        <v>4.078471078942912</v>
      </c>
      <c r="M23" s="5">
        <f t="shared" si="0"/>
        <v>3.1268278271895666</v>
      </c>
      <c r="N23" s="6">
        <f t="shared" si="0"/>
        <v>0.9516432517533462</v>
      </c>
    </row>
    <row r="24" spans="10:14" ht="12.75">
      <c r="J24" s="3">
        <f t="shared" si="1"/>
        <v>3.25</v>
      </c>
      <c r="K24" s="5">
        <f t="shared" si="0"/>
        <v>6.385242619805632</v>
      </c>
      <c r="L24" s="5">
        <f t="shared" si="0"/>
        <v>4.256828413203754</v>
      </c>
      <c r="M24" s="5">
        <f t="shared" si="0"/>
        <v>3.2635684501228788</v>
      </c>
      <c r="N24" s="6">
        <f t="shared" si="0"/>
        <v>0.9932599630808759</v>
      </c>
    </row>
    <row r="25" spans="10:14" ht="12.75">
      <c r="J25" s="3">
        <f t="shared" si="1"/>
        <v>3.5</v>
      </c>
      <c r="K25" s="5">
        <f t="shared" si="0"/>
        <v>6.637482271393221</v>
      </c>
      <c r="L25" s="5">
        <f t="shared" si="0"/>
        <v>4.424988180928815</v>
      </c>
      <c r="M25" s="5">
        <f t="shared" si="0"/>
        <v>3.3924909387120916</v>
      </c>
      <c r="N25" s="6">
        <f t="shared" si="0"/>
        <v>1.0324972422167233</v>
      </c>
    </row>
    <row r="26" spans="10:14" ht="12.75">
      <c r="J26" s="3">
        <f t="shared" si="1"/>
        <v>3.75</v>
      </c>
      <c r="K26" s="5">
        <f t="shared" si="0"/>
        <v>6.876080513354789</v>
      </c>
      <c r="L26" s="5">
        <f t="shared" si="0"/>
        <v>4.5840536755698595</v>
      </c>
      <c r="M26" s="5">
        <f t="shared" si="0"/>
        <v>3.514441151270226</v>
      </c>
      <c r="N26" s="6">
        <f t="shared" si="0"/>
        <v>1.069612524299634</v>
      </c>
    </row>
    <row r="27" spans="10:14" ht="12.75">
      <c r="J27" s="3">
        <f t="shared" si="1"/>
        <v>4</v>
      </c>
      <c r="K27" s="5">
        <f t="shared" si="0"/>
        <v>7.102437436787341</v>
      </c>
      <c r="L27" s="5">
        <f t="shared" si="0"/>
        <v>4.73495829119156</v>
      </c>
      <c r="M27" s="5">
        <f t="shared" si="0"/>
        <v>3.6301346899135303</v>
      </c>
      <c r="N27" s="6">
        <f t="shared" si="0"/>
        <v>1.1048236012780308</v>
      </c>
    </row>
    <row r="28" spans="10:14" ht="12.75">
      <c r="J28" s="3">
        <f t="shared" si="1"/>
        <v>4.25</v>
      </c>
      <c r="K28" s="5">
        <f t="shared" si="0"/>
        <v>7.317748065340814</v>
      </c>
      <c r="L28" s="5">
        <f t="shared" si="0"/>
        <v>4.878498710227209</v>
      </c>
      <c r="M28" s="5">
        <f t="shared" si="0"/>
        <v>3.7401823445075277</v>
      </c>
      <c r="N28" s="6">
        <f t="shared" si="0"/>
        <v>1.1383163657196822</v>
      </c>
    </row>
    <row r="29" spans="10:14" ht="12.75">
      <c r="J29" s="3">
        <f t="shared" si="1"/>
        <v>4.5</v>
      </c>
      <c r="K29" s="5">
        <f t="shared" si="0"/>
        <v>7.523040545437478</v>
      </c>
      <c r="L29" s="5">
        <f t="shared" si="0"/>
        <v>5.0153603636249855</v>
      </c>
      <c r="M29" s="5">
        <f t="shared" si="0"/>
        <v>3.8451096121124895</v>
      </c>
      <c r="N29" s="6">
        <f t="shared" si="0"/>
        <v>1.1702507515124967</v>
      </c>
    </row>
    <row r="30" spans="10:14" ht="12.75">
      <c r="J30" s="3">
        <f t="shared" si="1"/>
        <v>4.75</v>
      </c>
      <c r="K30" s="5">
        <f t="shared" si="0"/>
        <v>7.719205840274348</v>
      </c>
      <c r="L30" s="5">
        <f t="shared" si="0"/>
        <v>5.146137226849566</v>
      </c>
      <c r="M30" s="5">
        <f t="shared" si="0"/>
        <v>3.9453718739180013</v>
      </c>
      <c r="N30" s="6">
        <f t="shared" si="0"/>
        <v>1.2007653529315654</v>
      </c>
    </row>
    <row r="31" spans="10:14" ht="12.75">
      <c r="J31" s="3">
        <f t="shared" si="1"/>
        <v>5</v>
      </c>
      <c r="K31" s="5">
        <f aca="true" t="shared" si="2" ref="K31:N51">K$10*$K$2*LN($J31+1)</f>
        <v>7.907021099507387</v>
      </c>
      <c r="L31" s="5">
        <f t="shared" si="2"/>
        <v>5.271347399671591</v>
      </c>
      <c r="M31" s="5">
        <f t="shared" si="2"/>
        <v>4.041366339748221</v>
      </c>
      <c r="N31" s="6">
        <f t="shared" si="2"/>
        <v>1.2299810599233714</v>
      </c>
    </row>
    <row r="32" spans="10:14" ht="12.75">
      <c r="J32" s="3">
        <f t="shared" si="1"/>
        <v>5.25</v>
      </c>
      <c r="K32" s="5">
        <f t="shared" si="2"/>
        <v>8.087168255160314</v>
      </c>
      <c r="L32" s="5">
        <f t="shared" si="2"/>
        <v>5.39144550344021</v>
      </c>
      <c r="M32" s="5">
        <f t="shared" si="2"/>
        <v>4.133441552637494</v>
      </c>
      <c r="N32" s="6">
        <f t="shared" si="2"/>
        <v>1.2580039508027157</v>
      </c>
    </row>
    <row r="33" spans="10:14" ht="12.75">
      <c r="J33" s="3">
        <f t="shared" si="1"/>
        <v>5.5</v>
      </c>
      <c r="K33" s="5">
        <f t="shared" si="2"/>
        <v>8.260248968150394</v>
      </c>
      <c r="L33" s="5">
        <f t="shared" si="2"/>
        <v>5.506832645433597</v>
      </c>
      <c r="M33" s="5">
        <f t="shared" si="2"/>
        <v>4.221905028165758</v>
      </c>
      <c r="N33" s="6">
        <f t="shared" si="2"/>
        <v>1.2849276172678392</v>
      </c>
    </row>
    <row r="34" spans="10:14" ht="12.75">
      <c r="J34" s="3">
        <f t="shared" si="1"/>
        <v>5.75</v>
      </c>
      <c r="K34" s="5">
        <f t="shared" si="2"/>
        <v>8.42679675248624</v>
      </c>
      <c r="L34" s="5">
        <f t="shared" si="2"/>
        <v>5.617864501657493</v>
      </c>
      <c r="M34" s="5">
        <f t="shared" si="2"/>
        <v>4.307029451270745</v>
      </c>
      <c r="N34" s="6">
        <f t="shared" si="2"/>
        <v>1.3108350503867485</v>
      </c>
    </row>
    <row r="35" spans="10:14" ht="12.75">
      <c r="J35" s="3">
        <f t="shared" si="1"/>
        <v>6</v>
      </c>
      <c r="K35" s="5">
        <f t="shared" si="2"/>
        <v>8.587286893454978</v>
      </c>
      <c r="L35" s="5">
        <f t="shared" si="2"/>
        <v>5.724857928969986</v>
      </c>
      <c r="M35" s="5">
        <f t="shared" si="2"/>
        <v>4.389057745543656</v>
      </c>
      <c r="N35" s="6">
        <f t="shared" si="2"/>
        <v>1.33580018342633</v>
      </c>
    </row>
    <row r="36" spans="10:14" ht="12.75">
      <c r="J36" s="3">
        <f t="shared" si="1"/>
        <v>6.25</v>
      </c>
      <c r="K36" s="5">
        <f t="shared" si="2"/>
        <v>8.742144624597215</v>
      </c>
      <c r="L36" s="5">
        <f t="shared" si="2"/>
        <v>5.828096416398144</v>
      </c>
      <c r="M36" s="5">
        <f t="shared" si="2"/>
        <v>4.4682072525719105</v>
      </c>
      <c r="N36" s="6">
        <f t="shared" si="2"/>
        <v>1.3598891638262334</v>
      </c>
    </row>
    <row r="37" spans="10:14" ht="12.75">
      <c r="J37" s="3">
        <f t="shared" si="1"/>
        <v>6.5</v>
      </c>
      <c r="K37" s="5">
        <f t="shared" si="2"/>
        <v>8.89175191788036</v>
      </c>
      <c r="L37" s="5">
        <f t="shared" si="2"/>
        <v>5.92783461192024</v>
      </c>
      <c r="M37" s="5">
        <f t="shared" si="2"/>
        <v>4.544673202472184</v>
      </c>
      <c r="N37" s="6">
        <f t="shared" si="2"/>
        <v>1.383161409448056</v>
      </c>
    </row>
    <row r="38" spans="10:14" ht="12.75">
      <c r="J38" s="3">
        <f t="shared" si="1"/>
        <v>6.75</v>
      </c>
      <c r="K38" s="5">
        <f t="shared" si="2"/>
        <v>9.036453160074547</v>
      </c>
      <c r="L38" s="5">
        <f t="shared" si="2"/>
        <v>6.024302106716364</v>
      </c>
      <c r="M38" s="5">
        <f t="shared" si="2"/>
        <v>4.618631615149213</v>
      </c>
      <c r="N38" s="6">
        <f t="shared" si="2"/>
        <v>1.4056704915671516</v>
      </c>
    </row>
    <row r="39" spans="10:14" ht="12.75">
      <c r="J39" s="3">
        <f t="shared" si="1"/>
        <v>7</v>
      </c>
      <c r="K39" s="5">
        <f t="shared" si="2"/>
        <v>9.176559927621552</v>
      </c>
      <c r="L39" s="5">
        <f t="shared" si="2"/>
        <v>6.117706618414368</v>
      </c>
      <c r="M39" s="5">
        <f t="shared" si="2"/>
        <v>4.69024174078435</v>
      </c>
      <c r="N39" s="6">
        <f t="shared" si="2"/>
        <v>1.4274648776300192</v>
      </c>
    </row>
    <row r="40" spans="10:14" ht="12.75">
      <c r="J40" s="3">
        <f t="shared" si="1"/>
        <v>7.25</v>
      </c>
      <c r="K40" s="5">
        <f t="shared" si="2"/>
        <v>9.312355026530495</v>
      </c>
      <c r="L40" s="5">
        <f t="shared" si="2"/>
        <v>6.208236684353664</v>
      </c>
      <c r="M40" s="5">
        <f t="shared" si="2"/>
        <v>4.759648124671143</v>
      </c>
      <c r="N40" s="6">
        <f t="shared" si="2"/>
        <v>1.4485885596825216</v>
      </c>
    </row>
    <row r="41" spans="10:14" ht="12.75">
      <c r="J41" s="3">
        <f t="shared" si="1"/>
        <v>7.5</v>
      </c>
      <c r="K41" s="5">
        <f t="shared" si="2"/>
        <v>9.444095929012816</v>
      </c>
      <c r="L41" s="5">
        <f t="shared" si="2"/>
        <v>6.296063952675211</v>
      </c>
      <c r="M41" s="5">
        <f t="shared" si="2"/>
        <v>4.826982363717662</v>
      </c>
      <c r="N41" s="6">
        <f t="shared" si="2"/>
        <v>1.4690815889575493</v>
      </c>
    </row>
    <row r="42" spans="10:14" ht="12.75">
      <c r="J42" s="3">
        <f t="shared" si="1"/>
        <v>7.75</v>
      </c>
      <c r="K42" s="5">
        <f t="shared" si="2"/>
        <v>9.572017711827952</v>
      </c>
      <c r="L42" s="5">
        <f t="shared" si="2"/>
        <v>6.3813451412186355</v>
      </c>
      <c r="M42" s="5">
        <f t="shared" si="2"/>
        <v>4.892364608267621</v>
      </c>
      <c r="N42" s="6">
        <f t="shared" si="2"/>
        <v>1.4889805329510148</v>
      </c>
    </row>
    <row r="43" spans="10:14" ht="12.75">
      <c r="J43" s="3">
        <f t="shared" si="1"/>
        <v>8</v>
      </c>
      <c r="K43" s="5">
        <f t="shared" si="2"/>
        <v>9.696335580600406</v>
      </c>
      <c r="L43" s="5">
        <f t="shared" si="2"/>
        <v>6.4642237204002715</v>
      </c>
      <c r="M43" s="5">
        <f t="shared" si="2"/>
        <v>4.955904852306875</v>
      </c>
      <c r="N43" s="6">
        <f t="shared" si="2"/>
        <v>1.5083188680933965</v>
      </c>
    </row>
    <row r="44" spans="10:14" ht="12.75">
      <c r="J44" s="3">
        <f t="shared" si="1"/>
        <v>8.25</v>
      </c>
      <c r="K44" s="5">
        <f t="shared" si="2"/>
        <v>9.81724704820025</v>
      </c>
      <c r="L44" s="5">
        <f t="shared" si="2"/>
        <v>6.544831365466833</v>
      </c>
      <c r="M44" s="5">
        <f t="shared" si="2"/>
        <v>5.017704046857905</v>
      </c>
      <c r="N44" s="6">
        <f t="shared" si="2"/>
        <v>1.5271273186089276</v>
      </c>
    </row>
    <row r="45" spans="10:14" ht="12.75">
      <c r="J45" s="3">
        <f t="shared" si="1"/>
        <v>8.5</v>
      </c>
      <c r="K45" s="5">
        <f t="shared" si="2"/>
        <v>9.934933822561973</v>
      </c>
      <c r="L45" s="5">
        <f t="shared" si="2"/>
        <v>6.623289215041316</v>
      </c>
      <c r="M45" s="5">
        <f t="shared" si="2"/>
        <v>5.07785506486501</v>
      </c>
      <c r="N45" s="6">
        <f t="shared" si="2"/>
        <v>1.545434150176307</v>
      </c>
    </row>
    <row r="46" spans="10:14" ht="12.75">
      <c r="J46" s="3">
        <f t="shared" si="1"/>
        <v>8.75</v>
      </c>
      <c r="K46" s="5">
        <f t="shared" si="2"/>
        <v>10.049563449243415</v>
      </c>
      <c r="L46" s="5">
        <f t="shared" si="2"/>
        <v>6.699708966162277</v>
      </c>
      <c r="M46" s="5">
        <f t="shared" si="2"/>
        <v>5.136443540724413</v>
      </c>
      <c r="N46" s="6">
        <f t="shared" si="2"/>
        <v>1.5632654254378646</v>
      </c>
    </row>
    <row r="47" spans="10:14" ht="12.75">
      <c r="J47" s="3">
        <f t="shared" si="1"/>
        <v>9</v>
      </c>
      <c r="K47" s="5">
        <f t="shared" si="2"/>
        <v>10.161290745994526</v>
      </c>
      <c r="L47" s="5">
        <f t="shared" si="2"/>
        <v>6.774193830663018</v>
      </c>
      <c r="M47" s="5">
        <f t="shared" si="2"/>
        <v>5.193548603508314</v>
      </c>
      <c r="N47" s="6">
        <f t="shared" si="2"/>
        <v>1.580645227154704</v>
      </c>
    </row>
    <row r="48" spans="10:14" ht="12.75">
      <c r="J48" s="3">
        <f t="shared" si="1"/>
        <v>9.25</v>
      </c>
      <c r="K48" s="5">
        <f t="shared" si="2"/>
        <v>10.27025906016124</v>
      </c>
      <c r="L48" s="5">
        <f t="shared" si="2"/>
        <v>6.846839373440827</v>
      </c>
      <c r="M48" s="5">
        <f t="shared" si="2"/>
        <v>5.249243519637968</v>
      </c>
      <c r="N48" s="6">
        <f t="shared" si="2"/>
        <v>1.5975958538028596</v>
      </c>
    </row>
    <row r="49" spans="10:14" ht="12.75">
      <c r="J49" s="3">
        <f t="shared" si="1"/>
        <v>9.5</v>
      </c>
      <c r="K49" s="5">
        <f t="shared" si="2"/>
        <v>10.376601374547997</v>
      </c>
      <c r="L49" s="5">
        <f t="shared" si="2"/>
        <v>6.917734249698666</v>
      </c>
      <c r="M49" s="5">
        <f t="shared" si="2"/>
        <v>5.303596258102311</v>
      </c>
      <c r="N49" s="6">
        <f t="shared" si="2"/>
        <v>1.6141379915963552</v>
      </c>
    </row>
    <row r="50" spans="10:14" ht="12.75">
      <c r="J50" s="3">
        <f t="shared" si="1"/>
        <v>9.75</v>
      </c>
      <c r="K50" s="5">
        <f t="shared" si="2"/>
        <v>10.480441283140452</v>
      </c>
      <c r="L50" s="5">
        <f t="shared" si="2"/>
        <v>6.986960855426969</v>
      </c>
      <c r="M50" s="5">
        <f t="shared" si="2"/>
        <v>5.356669989160677</v>
      </c>
      <c r="N50" s="6">
        <f t="shared" si="2"/>
        <v>1.6302908662662927</v>
      </c>
    </row>
    <row r="51" spans="10:14" ht="13.5" thickBot="1">
      <c r="J51" s="4">
        <f t="shared" si="1"/>
        <v>10</v>
      </c>
      <c r="K51" s="7">
        <f t="shared" si="2"/>
        <v>10.581893854644663</v>
      </c>
      <c r="L51" s="7">
        <f t="shared" si="2"/>
        <v>7.054595903096442</v>
      </c>
      <c r="M51" s="7">
        <f t="shared" si="2"/>
        <v>5.408523525707273</v>
      </c>
      <c r="N51" s="8">
        <f t="shared" si="2"/>
        <v>1.64607237738917</v>
      </c>
    </row>
  </sheetData>
  <mergeCells count="6">
    <mergeCell ref="J1:L1"/>
    <mergeCell ref="A12:A13"/>
    <mergeCell ref="A6:B6"/>
    <mergeCell ref="J8:N8"/>
    <mergeCell ref="K9:N9"/>
    <mergeCell ref="J9:J10"/>
  </mergeCells>
  <printOptions/>
  <pageMargins left="0.5" right="0.5" top="0.5" bottom="0.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2011-08-01T20:53:57Z</cp:lastPrinted>
  <dcterms:created xsi:type="dcterms:W3CDTF">2011-07-28T21:26:37Z</dcterms:created>
  <dcterms:modified xsi:type="dcterms:W3CDTF">2011-08-01T20:54:43Z</dcterms:modified>
  <cp:category/>
  <cp:version/>
  <cp:contentType/>
  <cp:contentStatus/>
</cp:coreProperties>
</file>